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rat/Documents/CS/C++/Poly/Poly-Excel-Widget/"/>
    </mc:Choice>
  </mc:AlternateContent>
  <xr:revisionPtr revIDLastSave="0" documentId="8_{C0E017CA-41D4-2147-8EFB-88C93DD705B7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Examp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1" l="1" a="1"/>
  <c r="C89" i="1"/>
  <c r="C87" i="1"/>
  <c r="C85" i="1"/>
  <c r="C83" i="1"/>
  <c r="C81" i="1"/>
  <c r="C79" i="1"/>
  <c r="C7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<sst xmlns="http://schemas.openxmlformats.org/spreadsheetml/2006/main" count="229" uniqueCount="158">
  <si>
    <t>All PAE Bird Functions</t>
  </si>
  <si>
    <t>Column B holds the problem (data). Column C holds the formula, referencing column B — click a C cell to see it in the formula bar.</t>
  </si>
  <si>
    <t>PAE.BALANCE</t>
  </si>
  <si>
    <t>Balance a chemical equation (needs -&gt; between sides)</t>
  </si>
  <si>
    <t>Free tier: 50 calls/day. Get an unlimited key:</t>
  </si>
  <si>
    <t>https://paebird.com/register.html</t>
  </si>
  <si>
    <t>PAE.CANON</t>
  </si>
  <si>
    <t>Canonicalize (normalize) an expression</t>
  </si>
  <si>
    <t>To enter your key:</t>
  </si>
  <si>
    <t>Open the task pane (Insert &gt; Add-ins &gt; PAE Bird) &gt; PAE Bird Account &gt; paste key &gt; Save Key.</t>
  </si>
  <si>
    <t>PAE.COMPOSE</t>
  </si>
  <si>
    <t>Compose two functions f(g(x)) and g(f(x))</t>
  </si>
  <si>
    <t>PAE.CONIC</t>
  </si>
  <si>
    <t>Analyze a conic section (circle/parabola/ellipse/hyperbola)</t>
  </si>
  <si>
    <t>Function</t>
  </si>
  <si>
    <t>Problem</t>
  </si>
  <si>
    <t>Formula / Result</t>
  </si>
  <si>
    <t>PAE.DEGTORAD</t>
  </si>
  <si>
    <t>Convert degrees to radians</t>
  </si>
  <si>
    <t>PAE.SOLVE</t>
  </si>
  <si>
    <t>x^2 - 5x + 6 = 0</t>
  </si>
  <si>
    <t>PAE.DIFFERENTIATE</t>
  </si>
  <si>
    <t>Differentiate w.r.t. a variable (default x)</t>
  </si>
  <si>
    <t>3x - 7 = 11</t>
  </si>
  <si>
    <t>PAE.DOMAIN</t>
  </si>
  <si>
    <t>Find the domain of a function</t>
  </si>
  <si>
    <t>PAE.EXPAND</t>
  </si>
  <si>
    <t>(2x-1)^3</t>
  </si>
  <si>
    <t>Expand a polynomial expression</t>
  </si>
  <si>
    <t>(x+3)(x-2)</t>
  </si>
  <si>
    <t>PAE.EXPANDC</t>
  </si>
  <si>
    <t>Expand logs/exponents beyond basic algebra</t>
  </si>
  <si>
    <t>PAE.FACTOR</t>
  </si>
  <si>
    <t>2x^2 + 6x + 4</t>
  </si>
  <si>
    <t>PAE.EXPTOLOG</t>
  </si>
  <si>
    <t>Convert an exponential equation to logarithmic form</t>
  </si>
  <si>
    <t>x^2 - 9</t>
  </si>
  <si>
    <t>Factor a polynomial expression</t>
  </si>
  <si>
    <t>x^3 + 2x</t>
  </si>
  <si>
    <t>PAE.FACTORIAL</t>
  </si>
  <si>
    <t>Compute n! (also works inline in any expression, e.g. 5!+2)</t>
  </si>
  <si>
    <t>5x^2 - 3x + 7</t>
  </si>
  <si>
    <t>PAE.FLIP</t>
  </si>
  <si>
    <t>Flip (reflect) an equation's graph</t>
  </si>
  <si>
    <t>PAE.INTEGRATE</t>
  </si>
  <si>
    <t>3x^2</t>
  </si>
  <si>
    <t>PAE.INEQUALITY</t>
  </si>
  <si>
    <t>Solve a linear inequality</t>
  </si>
  <si>
    <t>4x^3 + 2x</t>
  </si>
  <si>
    <t>Integrate w.r.t. a variable (default x)</t>
  </si>
  <si>
    <t>PAE.SOLVEEXP</t>
  </si>
  <si>
    <t>2^x = 16</t>
  </si>
  <si>
    <t>PAE.INVERSE</t>
  </si>
  <si>
    <t>Find the inverse of a function</t>
  </si>
  <si>
    <t>3^(2x) = 9</t>
  </si>
  <si>
    <t>PAE.LOGTOEXP</t>
  </si>
  <si>
    <t>Convert a logarithmic equation to exponential form</t>
  </si>
  <si>
    <t>PAE.SOLVELOG</t>
  </si>
  <si>
    <t>log_3(x) = 4</t>
  </si>
  <si>
    <t>PAE.MATRIXADD</t>
  </si>
  <si>
    <t>Add two matrices</t>
  </si>
  <si>
    <t>log_2(x) = 5</t>
  </si>
  <si>
    <t>PAE.MATRIXDET</t>
  </si>
  <si>
    <t>Compute a matrix's determinant</t>
  </si>
  <si>
    <t>PAE.RADICAL</t>
  </si>
  <si>
    <t>sqrt(x+2) = 5</t>
  </si>
  <si>
    <t>PAE.MATRIXINVERSE</t>
  </si>
  <si>
    <t>Compute a matrix's inverse</t>
  </si>
  <si>
    <t>sqrt(x-1) = 3</t>
  </si>
  <si>
    <t>PAE.MATRIXMULTIPLY</t>
  </si>
  <si>
    <t>Multiply two matrices</t>
  </si>
  <si>
    <t>PAE.RATIONAL</t>
  </si>
  <si>
    <t>1/x + 1/2 = 1</t>
  </si>
  <si>
    <t>PAE.MATRIXRREF</t>
  </si>
  <si>
    <t>Reduced row echelon form of a matrix</t>
  </si>
  <si>
    <t>2/x = 4</t>
  </si>
  <si>
    <t>PAE.MATRIXSCALARMULTIPLY</t>
  </si>
  <si>
    <t>Multiply a matrix by a scalar</t>
  </si>
  <si>
    <t>PAE.TRIG</t>
  </si>
  <si>
    <t>sin(x) = 0</t>
  </si>
  <si>
    <t>PAE.MATRIXSUBTRACT</t>
  </si>
  <si>
    <t>Subtract one matrix from another</t>
  </si>
  <si>
    <t>cos(x) = 1</t>
  </si>
  <si>
    <t>PAE.MATRIXTRANSPOSE</t>
  </si>
  <si>
    <t>Transpose a matrix</t>
  </si>
  <si>
    <t>x^2+y^2=25</t>
  </si>
  <si>
    <t>PAE.OXSTATE</t>
  </si>
  <si>
    <t>Find oxidation states in a chemical formula</t>
  </si>
  <si>
    <t>x^2/9+y^2/4=1</t>
  </si>
  <si>
    <t>Solve a radical (square-root) equation</t>
  </si>
  <si>
    <t>1/x</t>
  </si>
  <si>
    <t>PAE.RADTODEG</t>
  </si>
  <si>
    <t>Convert radians to degrees</t>
  </si>
  <si>
    <t>sqrt(x-3)</t>
  </si>
  <si>
    <t>PAE.RANGE</t>
  </si>
  <si>
    <t>Find the range of a function</t>
  </si>
  <si>
    <t>x^2</t>
  </si>
  <si>
    <t>Solve a rational (fraction) equation</t>
  </si>
  <si>
    <t>x^2-4x+3</t>
  </si>
  <si>
    <t>PAE.ROTATE</t>
  </si>
  <si>
    <t>Rotate an equation's graph 90 degrees</t>
  </si>
  <si>
    <t>f(x)=2x;g(x)=x+3</t>
  </si>
  <si>
    <t>PAE.SCI</t>
  </si>
  <si>
    <t>Convert a number to scientific notation</t>
  </si>
  <si>
    <t>f(x)=x^2;g(x)=x-1</t>
  </si>
  <si>
    <t>Solve an algebraic equation</t>
  </si>
  <si>
    <t>f(x)=2x+1</t>
  </si>
  <si>
    <t>Solve an exponential equation</t>
  </si>
  <si>
    <t>f(x)=3x-5</t>
  </si>
  <si>
    <t>Solve a logarithmic equation</t>
  </si>
  <si>
    <t>PAE.SYSTEM</t>
  </si>
  <si>
    <t>x+y=3;x-y=1</t>
  </si>
  <si>
    <t>PAE.SQRT</t>
  </si>
  <si>
    <t>Simplify a square root to simplest radical form</t>
  </si>
  <si>
    <t>2x+y=5;x-y=1</t>
  </si>
  <si>
    <t>Solve a system of equations (semicolon-separated)</t>
  </si>
  <si>
    <t>2x-3&lt;7</t>
  </si>
  <si>
    <t>Solve a trigonometric equation</t>
  </si>
  <si>
    <t>3x+1&gt;=10</t>
  </si>
  <si>
    <t>log(x^2*y)</t>
  </si>
  <si>
    <t>(a+b)^2</t>
  </si>
  <si>
    <t>log_2(8)=3</t>
  </si>
  <si>
    <t>log_3(9)=2</t>
  </si>
  <si>
    <t>2^3=8</t>
  </si>
  <si>
    <t>3^2=9</t>
  </si>
  <si>
    <t>y=x^2</t>
  </si>
  <si>
    <t>x^2+y^2=1</t>
  </si>
  <si>
    <t>y=2x+1</t>
  </si>
  <si>
    <t>180</t>
  </si>
  <si>
    <t>90</t>
  </si>
  <si>
    <t>3.14159</t>
  </si>
  <si>
    <t>1.5708</t>
  </si>
  <si>
    <t>50</t>
  </si>
  <si>
    <t>72</t>
  </si>
  <si>
    <t>299792458</t>
  </si>
  <si>
    <t>6371000</t>
  </si>
  <si>
    <t>Fe + O2 -&gt; Fe2O3</t>
  </si>
  <si>
    <t>H2 + O2 -&gt; H2O</t>
  </si>
  <si>
    <t>H2SO4</t>
  </si>
  <si>
    <t>KMnO4</t>
  </si>
  <si>
    <t>3x+2x^2-1</t>
  </si>
  <si>
    <t>x-2+3x^2</t>
  </si>
  <si>
    <t>5!</t>
  </si>
  <si>
    <t>7!</t>
  </si>
  <si>
    <t>Matrix Operations</t>
  </si>
  <si>
    <t>Matrix functions take cell ranges as arguments and spill their result into a grid automatically. The Problem column shows the equivalent bracket notation.</t>
  </si>
  <si>
    <t>Matrix A -&gt;</t>
  </si>
  <si>
    <t>Matrix B -&gt;</t>
  </si>
  <si>
    <t>Result (spills automatically)</t>
  </si>
  <si>
    <t>[[1,2],[3,4]]+[[5,6],[7,8]]</t>
  </si>
  <si>
    <t>[[5,6],[7,8]]-[[1,2],[3,4]]</t>
  </si>
  <si>
    <t>[[1,2],[3,4]]*[[5,6],[7,8]]</t>
  </si>
  <si>
    <t>3*[[1,2],[3,4]]</t>
  </si>
  <si>
    <t>transpose([[1,2],[3,4]])</t>
  </si>
  <si>
    <t>det([[1,2],[3,4]])</t>
  </si>
  <si>
    <t>inverse([[1,2],[3,4]])</t>
  </si>
  <si>
    <t>rref([[1,2],[3,4]])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</si>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</sst>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DE9F6"/>
        <bgColor rgb="FFEDE9F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029E664-DB5F-8543-B800-12BFC4DB65CF}">
  <we:reference id="fdb51574-8248-4be5-9f94-c24dc90252d2" version="1.0.0.0" store="developer" storeType="Registry"/>
  <we:alternateReferences/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val="1"/>
    </a:ext>
    <a:ext xmlns:a="http://schemas.openxmlformats.org/drawingml/2006/main" uri="{7C84B067-C214-45C3-A712-C9D94CD141B2}">
      <we:customFunctionIdList>
        <we:customFunctionIds>_xldudf_PAE_EXPAND</we:customFunctionIds>
        <we:customFunctionIds>_xldudf_PAE_FACTOR</we:customFunctionIds>
        <we:customFunctionIds>_xldudf_PAE_SOLVE</we:customFunctionIds>
        <we:customFunctionIds>_xldudf_PAE_SOLVEEXP</we:customFunctionIds>
        <we:customFunctionIds>_xldudf_PAE_SOLVELOG</we:customFunctionIds>
        <we:customFunctionIds>_xldudf_PAE_RADICAL</we:customFunctionIds>
        <we:customFunctionIds>_xldudf_PAE_RATIONAL</we:customFunctionIds>
        <we:customFunctionIds>_xldudf_PAE_TRIG</we:customFunctionIds>
        <we:customFunctionIds>_xldudf_PAE_CONIC</we:customFunctionIds>
        <we:customFunctionIds>_xldudf_PAE_DOMAIN</we:customFunctionIds>
        <we:customFunctionIds>_xldudf_PAE_RANGE</we:customFunctionIds>
        <we:customFunctionIds>_xldudf_PAE_COMPOSE</we:customFunctionIds>
        <we:customFunctionIds>_xldudf_PAE_INVERSE</we:customFunctionIds>
        <we:customFunctionIds>_xldudf_PAE_SYSTEM</we:customFunctionIds>
        <we:customFunctionIds>_xldudf_PAE_INEQUALITY</we:customFunctionIds>
        <we:customFunctionIds>_xldudf_PAE_EXPANDC</we:customFunctionIds>
        <we:customFunctionIds>_xldudf_PAE_LOGTOEXP</we:customFunctionIds>
        <we:customFunctionIds>_xldudf_PAE_EXPTOLOG</we:customFunctionIds>
        <we:customFunctionIds>_xldudf_PAE_ROTATE</we:customFunctionIds>
        <we:customFunctionIds>_xldudf_PAE_FLIP</we:customFunctionIds>
        <we:customFunctionIds>_xldudf_PAE_DEGTORAD</we:customFunctionIds>
        <we:customFunctionIds>_xldudf_PAE_RADTODEG</we:customFunctionIds>
        <we:customFunctionIds>_xldudf_PAE_SQRT</we:customFunctionIds>
        <we:customFunctionIds>_xldudf_PAE_SCI</we:customFunctionIds>
        <we:customFunctionIds>_xldudf_PAE_BALANCE</we:customFunctionIds>
        <we:customFunctionIds>_xldudf_PAE_OXSTATE</we:customFunctionIds>
        <we:customFunctionIds>_xldudf_PAE_DIFFERENTIATE</we:customFunctionIds>
        <we:customFunctionIds>_xldudf_PAE_INTEGRATE</we:customFunctionIds>
        <we:customFunctionIds>_xldudf_PAE_CANON</we:customFunctionIds>
        <we:customFunctionIds>_xldudf_PAE_FACTORIAL</we:customFunctionIds>
        <we:customFunctionIds>_xldudf_PAE_TESTMATRIX</we:customFunctionIds>
        <we:customFunctionIds>_xldudf_PAE_MATRIXADD</we:customFunctionIds>
        <we:customFunctionIds>_xldudf_PAE_MATRIXSUBTRACT</we:customFunctionIds>
        <we:customFunctionIds>_xldudf_PAE_MATRIXMULTIPLY</we:customFunctionIds>
        <we:customFunctionIds>_xldudf_PAE_MATRIXSCALARMULTIPLY</we:customFunctionIds>
        <we:customFunctionIds>_xldudf_PAE_MATRIXTRANSPOSE</we:customFunctionIds>
        <we:customFunctionIds>_xldudf_PAE_MATRIXDET</we:customFunctionIds>
        <we:customFunctionIds>_xldudf_PAE_MATRIXINVERSE</we:customFunctionIds>
        <we:customFunctionIds>_xldudf_PAE_MATRIXRREF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topLeftCell="C1" zoomScale="313" zoomScaleNormal="313" workbookViewId="0">
      <selection activeCell="D12" sqref="D12"/>
    </sheetView>
  </sheetViews>
  <sheetFormatPr baseColWidth="10" defaultColWidth="8.83203125" defaultRowHeight="15" x14ac:dyDescent="0.2"/>
  <cols>
    <col min="1" max="4" width="26" customWidth="1"/>
    <col min="6" max="6" width="28" customWidth="1"/>
    <col min="7" max="7" width="55" customWidth="1"/>
  </cols>
  <sheetData>
    <row r="1" spans="1:7" ht="19" x14ac:dyDescent="0.25">
      <c r="A1" s="1" t="s">
        <v>157</v>
      </c>
      <c r="F1" s="1" t="s">
        <v>0</v>
      </c>
    </row>
    <row r="2" spans="1:7" x14ac:dyDescent="0.2">
      <c r="A2" t="s">
        <v>1</v>
      </c>
      <c r="F2" s="2" t="s">
        <v>2</v>
      </c>
      <c r="G2" t="s">
        <v>3</v>
      </c>
    </row>
    <row r="3" spans="1:7" x14ac:dyDescent="0.2">
      <c r="A3" s="2" t="s">
        <v>4</v>
      </c>
      <c r="C3" s="2" t="s">
        <v>5</v>
      </c>
      <c r="F3" s="2" t="s">
        <v>6</v>
      </c>
      <c r="G3" t="s">
        <v>7</v>
      </c>
    </row>
    <row r="4" spans="1:7" x14ac:dyDescent="0.2">
      <c r="A4" s="2" t="s">
        <v>8</v>
      </c>
      <c r="C4" s="2" t="s">
        <v>9</v>
      </c>
      <c r="F4" s="2" t="s">
        <v>10</v>
      </c>
      <c r="G4" t="s">
        <v>11</v>
      </c>
    </row>
    <row r="5" spans="1:7" x14ac:dyDescent="0.2">
      <c r="F5" s="2" t="s">
        <v>12</v>
      </c>
      <c r="G5" t="s">
        <v>13</v>
      </c>
    </row>
    <row r="6" spans="1:7" x14ac:dyDescent="0.2">
      <c r="A6" s="3" t="s">
        <v>14</v>
      </c>
      <c r="B6" s="3" t="s">
        <v>15</v>
      </c>
      <c r="C6" s="3" t="s">
        <v>16</v>
      </c>
      <c r="F6" s="2" t="s">
        <v>17</v>
      </c>
      <c r="G6" t="s">
        <v>18</v>
      </c>
    </row>
    <row r="7" spans="1:7" x14ac:dyDescent="0.2">
      <c r="A7" t="s">
        <v>19</v>
      </c>
      <c r="B7" t="s">
        <v>20</v>
      </c>
      <c r="C7" t="str">
        <f>_xldudf_PAE_SOLVE(B7)</f>
        <v>x = 3, x = 2</v>
      </c>
      <c r="F7" s="2" t="s">
        <v>21</v>
      </c>
      <c r="G7" t="s">
        <v>22</v>
      </c>
    </row>
    <row r="8" spans="1:7" x14ac:dyDescent="0.2">
      <c r="A8" t="s">
        <v>19</v>
      </c>
      <c r="B8" t="s">
        <v>23</v>
      </c>
      <c r="C8" t="str">
        <f>_xldudf_PAE_SOLVE(B8)</f>
        <v>x = 6</v>
      </c>
      <c r="F8" s="2" t="s">
        <v>24</v>
      </c>
      <c r="G8" t="s">
        <v>25</v>
      </c>
    </row>
    <row r="9" spans="1:7" x14ac:dyDescent="0.2">
      <c r="A9" t="s">
        <v>26</v>
      </c>
      <c r="B9" t="s">
        <v>27</v>
      </c>
      <c r="C9" t="str">
        <f>_xldudf_PAE_EXPAND(B9)</f>
        <v>8x^3-12x^2+6x-1</v>
      </c>
      <c r="F9" s="2" t="s">
        <v>26</v>
      </c>
      <c r="G9" t="s">
        <v>28</v>
      </c>
    </row>
    <row r="10" spans="1:7" x14ac:dyDescent="0.2">
      <c r="A10" t="s">
        <v>26</v>
      </c>
      <c r="B10" t="s">
        <v>29</v>
      </c>
      <c r="C10" t="str">
        <f>_xldudf_PAE_EXPAND(B10)</f>
        <v>x^2+x-6</v>
      </c>
      <c r="F10" s="2" t="s">
        <v>30</v>
      </c>
      <c r="G10" t="s">
        <v>31</v>
      </c>
    </row>
    <row r="11" spans="1:7" x14ac:dyDescent="0.2">
      <c r="A11" t="s">
        <v>32</v>
      </c>
      <c r="B11" t="s">
        <v>33</v>
      </c>
      <c r="C11" t="str">
        <f>_xldudf_PAE_FACTOR(B11)</f>
        <v>2(x+1)(x+2)</v>
      </c>
      <c r="F11" s="2" t="s">
        <v>34</v>
      </c>
      <c r="G11" t="s">
        <v>35</v>
      </c>
    </row>
    <row r="12" spans="1:7" x14ac:dyDescent="0.2">
      <c r="A12" t="s">
        <v>32</v>
      </c>
      <c r="B12" t="s">
        <v>36</v>
      </c>
      <c r="C12" t="str">
        <f>_xldudf_PAE_FACTOR(B12)</f>
        <v>(x-3)(x+3)</v>
      </c>
      <c r="F12" s="2" t="s">
        <v>32</v>
      </c>
      <c r="G12" t="s">
        <v>37</v>
      </c>
    </row>
    <row r="13" spans="1:7" x14ac:dyDescent="0.2">
      <c r="A13" t="s">
        <v>21</v>
      </c>
      <c r="B13" t="s">
        <v>38</v>
      </c>
      <c r="C13" t="str">
        <f>_xldudf_PAE_DIFFERENTIATE(B13)</f>
        <v>3x^2+2</v>
      </c>
      <c r="F13" s="2" t="s">
        <v>39</v>
      </c>
      <c r="G13" t="s">
        <v>40</v>
      </c>
    </row>
    <row r="14" spans="1:7" x14ac:dyDescent="0.2">
      <c r="A14" t="s">
        <v>21</v>
      </c>
      <c r="B14" t="s">
        <v>41</v>
      </c>
      <c r="C14" t="str">
        <f>_xldudf_PAE_DIFFERENTIATE(B14)</f>
        <v>10x-3</v>
      </c>
      <c r="F14" s="2" t="s">
        <v>42</v>
      </c>
      <c r="G14" t="s">
        <v>43</v>
      </c>
    </row>
    <row r="15" spans="1:7" x14ac:dyDescent="0.2">
      <c r="A15" t="s">
        <v>44</v>
      </c>
      <c r="B15" t="s">
        <v>45</v>
      </c>
      <c r="C15" t="str">
        <f>_xldudf_PAE_INTEGRATE(B15)</f>
        <v>x^3 + C</v>
      </c>
      <c r="F15" s="2" t="s">
        <v>46</v>
      </c>
      <c r="G15" t="s">
        <v>47</v>
      </c>
    </row>
    <row r="16" spans="1:7" x14ac:dyDescent="0.2">
      <c r="A16" t="s">
        <v>44</v>
      </c>
      <c r="B16" t="s">
        <v>48</v>
      </c>
      <c r="C16" t="str">
        <f>_xldudf_PAE_INTEGRATE(B16)</f>
        <v>x^4+x^2 + C</v>
      </c>
      <c r="F16" s="2" t="s">
        <v>44</v>
      </c>
      <c r="G16" t="s">
        <v>49</v>
      </c>
    </row>
    <row r="17" spans="1:7" x14ac:dyDescent="0.2">
      <c r="A17" t="s">
        <v>50</v>
      </c>
      <c r="B17" t="s">
        <v>51</v>
      </c>
      <c r="C17" t="str">
        <f>_xldudf_PAE_SOLVEEXP(B17)</f>
        <v>x = 4</v>
      </c>
      <c r="F17" s="2" t="s">
        <v>52</v>
      </c>
      <c r="G17" t="s">
        <v>53</v>
      </c>
    </row>
    <row r="18" spans="1:7" x14ac:dyDescent="0.2">
      <c r="A18" t="s">
        <v>50</v>
      </c>
      <c r="B18" t="s">
        <v>54</v>
      </c>
      <c r="C18" t="str">
        <f>_xldudf_PAE_SOLVEEXP(B18)</f>
        <v>x = 1</v>
      </c>
      <c r="F18" s="2" t="s">
        <v>55</v>
      </c>
      <c r="G18" t="s">
        <v>56</v>
      </c>
    </row>
    <row r="19" spans="1:7" x14ac:dyDescent="0.2">
      <c r="A19" t="s">
        <v>57</v>
      </c>
      <c r="B19" t="s">
        <v>58</v>
      </c>
      <c r="C19" t="str">
        <f>_xldudf_PAE_SOLVELOG(B19)</f>
        <v>x = 81</v>
      </c>
      <c r="F19" s="2" t="s">
        <v>59</v>
      </c>
      <c r="G19" t="s">
        <v>60</v>
      </c>
    </row>
    <row r="20" spans="1:7" x14ac:dyDescent="0.2">
      <c r="A20" t="s">
        <v>57</v>
      </c>
      <c r="B20" t="s">
        <v>61</v>
      </c>
      <c r="C20" t="str">
        <f>_xldudf_PAE_SOLVELOG(B20)</f>
        <v>x = 32</v>
      </c>
      <c r="F20" s="2" t="s">
        <v>62</v>
      </c>
      <c r="G20" t="s">
        <v>63</v>
      </c>
    </row>
    <row r="21" spans="1:7" x14ac:dyDescent="0.2">
      <c r="A21" t="s">
        <v>64</v>
      </c>
      <c r="B21" t="s">
        <v>65</v>
      </c>
      <c r="C21" t="str">
        <f>_xldudf_PAE_RADICAL(B21)</f>
        <v>x = 23</v>
      </c>
      <c r="F21" s="2" t="s">
        <v>66</v>
      </c>
      <c r="G21" t="s">
        <v>67</v>
      </c>
    </row>
    <row r="22" spans="1:7" x14ac:dyDescent="0.2">
      <c r="A22" t="s">
        <v>64</v>
      </c>
      <c r="B22" t="s">
        <v>68</v>
      </c>
      <c r="C22" t="str">
        <f>_xldudf_PAE_RADICAL(B22)</f>
        <v>x = 10</v>
      </c>
      <c r="F22" s="2" t="s">
        <v>69</v>
      </c>
      <c r="G22" t="s">
        <v>70</v>
      </c>
    </row>
    <row r="23" spans="1:7" x14ac:dyDescent="0.2">
      <c r="A23" t="s">
        <v>71</v>
      </c>
      <c r="B23" t="s">
        <v>72</v>
      </c>
      <c r="C23" t="str">
        <f>_xldudf_PAE_RATIONAL(B23)</f>
        <v>x = 2</v>
      </c>
      <c r="F23" s="2" t="s">
        <v>73</v>
      </c>
      <c r="G23" t="s">
        <v>74</v>
      </c>
    </row>
    <row r="24" spans="1:7" x14ac:dyDescent="0.2">
      <c r="A24" t="s">
        <v>71</v>
      </c>
      <c r="B24" t="s">
        <v>75</v>
      </c>
      <c r="C24" t="str">
        <f>_xldudf_PAE_RATIONAL(B24)</f>
        <v>x = 1/2</v>
      </c>
      <c r="F24" s="2" t="s">
        <v>76</v>
      </c>
      <c r="G24" t="s">
        <v>77</v>
      </c>
    </row>
    <row r="25" spans="1:7" x14ac:dyDescent="0.2">
      <c r="A25" t="s">
        <v>78</v>
      </c>
      <c r="B25" t="s">
        <v>79</v>
      </c>
      <c r="C25" t="str">
        <f>_xldudf_PAE_TRIG(B25)</f>
        <v>x = 0° + 360°n, x = 180° + 360°n</v>
      </c>
      <c r="F25" s="2" t="s">
        <v>80</v>
      </c>
      <c r="G25" t="s">
        <v>81</v>
      </c>
    </row>
    <row r="26" spans="1:7" x14ac:dyDescent="0.2">
      <c r="A26" t="s">
        <v>78</v>
      </c>
      <c r="B26" t="s">
        <v>82</v>
      </c>
      <c r="C26" t="str">
        <f>_xldudf_PAE_TRIG(B26)</f>
        <v>x = 0° + 360°n</v>
      </c>
      <c r="F26" s="2" t="s">
        <v>83</v>
      </c>
      <c r="G26" t="s">
        <v>84</v>
      </c>
    </row>
    <row r="27" spans="1:7" x14ac:dyDescent="0.2">
      <c r="A27" t="s">
        <v>12</v>
      </c>
      <c r="B27" t="s">
        <v>85</v>
      </c>
      <c r="C27" t="str">
        <f>_xldudf_PAE_CONIC(B27)</f>
        <v>Type: Circle, Center: (0, 0), Radius: 5, Area: 25π, Circumference: 10π</v>
      </c>
      <c r="F27" s="2" t="s">
        <v>86</v>
      </c>
      <c r="G27" t="s">
        <v>87</v>
      </c>
    </row>
    <row r="28" spans="1:7" x14ac:dyDescent="0.2">
      <c r="A28" t="s">
        <v>12</v>
      </c>
      <c r="B28" t="s">
        <v>88</v>
      </c>
      <c r="C28" t="str">
        <f>_xldudf_PAE_CONIC(B28)</f>
        <v>Type: Ellipse, Center: (0, 0), Semi-major axis (horizontal): a = 3, Semi-minor axis (vertical): b = 2, Vertices: (-3, 0), (3, 0), Co-vertices: (0, -2), (0, 2), Foci: (-√5, 0), (√5, 0), Eccentricity: e ≈ .74536, Linear eccentricity: c = √5, Area: π·a·b ≈ 18.85</v>
      </c>
      <c r="F28" s="2" t="s">
        <v>64</v>
      </c>
      <c r="G28" t="s">
        <v>89</v>
      </c>
    </row>
    <row r="29" spans="1:7" x14ac:dyDescent="0.2">
      <c r="A29" t="s">
        <v>24</v>
      </c>
      <c r="B29" t="s">
        <v>90</v>
      </c>
      <c r="C29" t="str">
        <f>_xldudf_PAE_DOMAIN(B29)</f>
        <v>(-∞, 0) ∪ (0, ∞)</v>
      </c>
      <c r="F29" s="2" t="s">
        <v>91</v>
      </c>
      <c r="G29" t="s">
        <v>92</v>
      </c>
    </row>
    <row r="30" spans="1:7" x14ac:dyDescent="0.2">
      <c r="A30" t="s">
        <v>24</v>
      </c>
      <c r="B30" t="s">
        <v>93</v>
      </c>
      <c r="C30" t="str">
        <f>_xldudf_PAE_DOMAIN(B30)</f>
        <v>[3, ∞)</v>
      </c>
      <c r="F30" s="2" t="s">
        <v>94</v>
      </c>
      <c r="G30" t="s">
        <v>95</v>
      </c>
    </row>
    <row r="31" spans="1:7" x14ac:dyDescent="0.2">
      <c r="A31" t="s">
        <v>94</v>
      </c>
      <c r="B31" t="s">
        <v>96</v>
      </c>
      <c r="C31" t="str">
        <f>_xldudf_PAE_RANGE(B31)</f>
        <v>[0, ∞)</v>
      </c>
      <c r="F31" s="2" t="s">
        <v>71</v>
      </c>
      <c r="G31" t="s">
        <v>97</v>
      </c>
    </row>
    <row r="32" spans="1:7" x14ac:dyDescent="0.2">
      <c r="A32" t="s">
        <v>94</v>
      </c>
      <c r="B32" t="s">
        <v>98</v>
      </c>
      <c r="C32" t="str">
        <f>_xldudf_PAE_RANGE(B32)</f>
        <v>[-1, ∞)</v>
      </c>
      <c r="F32" s="2" t="s">
        <v>99</v>
      </c>
      <c r="G32" t="s">
        <v>100</v>
      </c>
    </row>
    <row r="33" spans="1:7" x14ac:dyDescent="0.2">
      <c r="A33" t="s">
        <v>10</v>
      </c>
      <c r="B33" t="s">
        <v>101</v>
      </c>
      <c r="C33" t="str">
        <f>_xldudf_PAE_COMPOSE(B33)</f>
        <v>(f∘g)(x) = 2x+6, (g∘f)(x) = 2x+3, Domain considerations: Check that g(x) is in domain of f for (f∘g)(x), Domain considerations: Check that f(x) is in domain of g for (g∘f)(x)</v>
      </c>
      <c r="F33" s="2" t="s">
        <v>102</v>
      </c>
      <c r="G33" t="s">
        <v>103</v>
      </c>
    </row>
    <row r="34" spans="1:7" x14ac:dyDescent="0.2">
      <c r="A34" t="s">
        <v>10</v>
      </c>
      <c r="B34" t="s">
        <v>104</v>
      </c>
      <c r="C34" t="str">
        <f>_xldudf_PAE_COMPOSE(B34)</f>
        <v>(f∘g)(x) = x^2-2x+1, (g∘f)(x) = x^2-1, Domain considerations: Check that g(x) is in domain of f for (f∘g)(x), Domain considerations: Check that f(x) is in domain of g for (g∘f)(x)</v>
      </c>
      <c r="F34" s="2" t="s">
        <v>19</v>
      </c>
      <c r="G34" t="s">
        <v>105</v>
      </c>
    </row>
    <row r="35" spans="1:7" x14ac:dyDescent="0.2">
      <c r="A35" t="s">
        <v>52</v>
      </c>
      <c r="B35" t="s">
        <v>106</v>
      </c>
      <c r="C35" t="str">
        <f>_xldudf_PAE_INVERSE(B35)</f>
        <v>f⁻¹(x) = (x-1)/2, Domain of f⁻¹: (-∞, ∞), Range of f⁻¹: (-∞, ∞)</v>
      </c>
      <c r="F35" s="2" t="s">
        <v>50</v>
      </c>
      <c r="G35" t="s">
        <v>107</v>
      </c>
    </row>
    <row r="36" spans="1:7" x14ac:dyDescent="0.2">
      <c r="A36" t="s">
        <v>52</v>
      </c>
      <c r="B36" t="s">
        <v>108</v>
      </c>
      <c r="C36" t="str">
        <f>_xldudf_PAE_INVERSE(B36)</f>
        <v>f⁻¹(x) = (x+5)/3, Domain of f⁻¹: (-∞, ∞), Range of f⁻¹: (-∞, ∞)</v>
      </c>
      <c r="F36" s="2" t="s">
        <v>57</v>
      </c>
      <c r="G36" t="s">
        <v>109</v>
      </c>
    </row>
    <row r="37" spans="1:7" x14ac:dyDescent="0.2">
      <c r="A37" t="s">
        <v>110</v>
      </c>
      <c r="B37" t="s">
        <v>111</v>
      </c>
      <c r="C37" t="str">
        <f>_xldudf_PAE_SYSTEM(B37)</f>
        <v>x = 2, y = 1</v>
      </c>
      <c r="F37" s="2" t="s">
        <v>112</v>
      </c>
      <c r="G37" t="s">
        <v>113</v>
      </c>
    </row>
    <row r="38" spans="1:7" x14ac:dyDescent="0.2">
      <c r="A38" t="s">
        <v>110</v>
      </c>
      <c r="B38" t="s">
        <v>114</v>
      </c>
      <c r="C38" t="str">
        <f>_xldudf_PAE_SYSTEM(B38)</f>
        <v>x = 2, y = 1</v>
      </c>
      <c r="F38" s="2" t="s">
        <v>110</v>
      </c>
      <c r="G38" t="s">
        <v>115</v>
      </c>
    </row>
    <row r="39" spans="1:7" x14ac:dyDescent="0.2">
      <c r="A39" t="s">
        <v>46</v>
      </c>
      <c r="B39" t="s">
        <v>116</v>
      </c>
      <c r="C39" t="str">
        <f>_xldudf_PAE_INEQUALITY(B39)</f>
        <v>(-∞, 5)</v>
      </c>
      <c r="F39" s="2" t="s">
        <v>78</v>
      </c>
      <c r="G39" t="s">
        <v>117</v>
      </c>
    </row>
    <row r="40" spans="1:7" x14ac:dyDescent="0.2">
      <c r="A40" t="s">
        <v>46</v>
      </c>
      <c r="B40" t="s">
        <v>118</v>
      </c>
      <c r="C40" t="str">
        <f>_xldudf_PAE_INEQUALITY(B40)</f>
        <v>[3, ∞)</v>
      </c>
    </row>
    <row r="41" spans="1:7" x14ac:dyDescent="0.2">
      <c r="A41" t="s">
        <v>30</v>
      </c>
      <c r="B41" t="s">
        <v>119</v>
      </c>
      <c r="C41" t="str">
        <f>_xldudf_PAE_EXPANDC(B41)</f>
        <v>2*log(x) + log(y)</v>
      </c>
    </row>
    <row r="42" spans="1:7" x14ac:dyDescent="0.2">
      <c r="A42" t="s">
        <v>30</v>
      </c>
      <c r="B42" t="s">
        <v>120</v>
      </c>
      <c r="C42" t="str">
        <f>_xldudf_PAE_EXPANDC(B42)</f>
        <v>(a+b)^2</v>
      </c>
    </row>
    <row r="43" spans="1:7" x14ac:dyDescent="0.2">
      <c r="A43" t="s">
        <v>55</v>
      </c>
      <c r="B43" t="s">
        <v>121</v>
      </c>
      <c r="C43" t="str">
        <f>_xldudf_PAE_LOGTOEXP(B43)</f>
        <v>2^3 = 8</v>
      </c>
    </row>
    <row r="44" spans="1:7" x14ac:dyDescent="0.2">
      <c r="A44" t="s">
        <v>55</v>
      </c>
      <c r="B44" t="s">
        <v>122</v>
      </c>
      <c r="C44" t="str">
        <f>_xldudf_PAE_LOGTOEXP(B44)</f>
        <v>3^2 = 9</v>
      </c>
    </row>
    <row r="45" spans="1:7" x14ac:dyDescent="0.2">
      <c r="A45" t="s">
        <v>34</v>
      </c>
      <c r="B45" t="s">
        <v>123</v>
      </c>
      <c r="C45" t="str">
        <f>_xldudf_PAE_EXPTOLOG(B45)</f>
        <v>log_2(8) = 3</v>
      </c>
    </row>
    <row r="46" spans="1:7" x14ac:dyDescent="0.2">
      <c r="A46" t="s">
        <v>34</v>
      </c>
      <c r="B46" t="s">
        <v>124</v>
      </c>
      <c r="C46" t="str">
        <f>_xldudf_PAE_EXPTOLOG(B46)</f>
        <v>log_3(9) = 2</v>
      </c>
    </row>
    <row r="47" spans="1:7" x14ac:dyDescent="0.2">
      <c r="A47" t="s">
        <v>99</v>
      </c>
      <c r="B47" t="s">
        <v>125</v>
      </c>
      <c r="C47" t="str">
        <f>_xldudf_PAE_ROTATE(B47)</f>
        <v>x^2 = y</v>
      </c>
    </row>
    <row r="48" spans="1:7" x14ac:dyDescent="0.2">
      <c r="A48" t="s">
        <v>99</v>
      </c>
      <c r="B48" t="s">
        <v>126</v>
      </c>
      <c r="C48" t="str">
        <f>_xldudf_PAE_ROTATE(B48)</f>
        <v>1 = x^2+y^2</v>
      </c>
    </row>
    <row r="49" spans="1:3" x14ac:dyDescent="0.2">
      <c r="A49" t="s">
        <v>42</v>
      </c>
      <c r="B49" t="s">
        <v>125</v>
      </c>
      <c r="C49" t="str">
        <f>_xldudf_PAE_FLIP(B49)</f>
        <v>-y = -x^2</v>
      </c>
    </row>
    <row r="50" spans="1:3" x14ac:dyDescent="0.2">
      <c r="A50" t="s">
        <v>42</v>
      </c>
      <c r="B50" t="s">
        <v>127</v>
      </c>
      <c r="C50" t="str">
        <f>_xldudf_PAE_FLIP(B50)</f>
        <v>-y = -2x-1</v>
      </c>
    </row>
    <row r="51" spans="1:3" x14ac:dyDescent="0.2">
      <c r="A51" t="s">
        <v>17</v>
      </c>
      <c r="B51" t="s">
        <v>128</v>
      </c>
      <c r="C51" t="str">
        <f>_xldudf_PAE_DEGTORAD(B51)</f>
        <v>π radians</v>
      </c>
    </row>
    <row r="52" spans="1:3" x14ac:dyDescent="0.2">
      <c r="A52" t="s">
        <v>17</v>
      </c>
      <c r="B52" t="s">
        <v>129</v>
      </c>
      <c r="C52" t="str">
        <f>_xldudf_PAE_DEGTORAD(B52)</f>
        <v>π/2 radians</v>
      </c>
    </row>
    <row r="53" spans="1:3" x14ac:dyDescent="0.2">
      <c r="A53" t="s">
        <v>91</v>
      </c>
      <c r="B53" t="s">
        <v>130</v>
      </c>
      <c r="C53" t="str">
        <f>_xldudf_PAE_RADTODEG(B53)</f>
        <v>179.999848 degrees</v>
      </c>
    </row>
    <row r="54" spans="1:3" x14ac:dyDescent="0.2">
      <c r="A54" t="s">
        <v>91</v>
      </c>
      <c r="B54" t="s">
        <v>131</v>
      </c>
      <c r="C54" t="str">
        <f>_xldudf_PAE_RADTODEG(B54)</f>
        <v>90.00021046 degrees</v>
      </c>
    </row>
    <row r="55" spans="1:3" x14ac:dyDescent="0.2">
      <c r="A55" t="s">
        <v>112</v>
      </c>
      <c r="B55" t="s">
        <v>132</v>
      </c>
      <c r="C55" t="str">
        <f>_xldudf_PAE_SQRT(B55)</f>
        <v>5√2</v>
      </c>
    </row>
    <row r="56" spans="1:3" x14ac:dyDescent="0.2">
      <c r="A56" t="s">
        <v>112</v>
      </c>
      <c r="B56" t="s">
        <v>133</v>
      </c>
      <c r="C56" t="str">
        <f>_xldudf_PAE_SQRT(B56)</f>
        <v>6√2</v>
      </c>
    </row>
    <row r="57" spans="1:3" x14ac:dyDescent="0.2">
      <c r="A57" t="s">
        <v>102</v>
      </c>
      <c r="B57" t="s">
        <v>134</v>
      </c>
      <c r="C57" t="str">
        <f>_xldudf_PAE_SCI(B57)</f>
        <v>2.99792458 × 10^8</v>
      </c>
    </row>
    <row r="58" spans="1:3" x14ac:dyDescent="0.2">
      <c r="A58" t="s">
        <v>102</v>
      </c>
      <c r="B58" t="s">
        <v>135</v>
      </c>
      <c r="C58" t="str">
        <f>_xldudf_PAE_SCI(B58)</f>
        <v>6.371 × 10^6</v>
      </c>
    </row>
    <row r="59" spans="1:3" x14ac:dyDescent="0.2">
      <c r="A59" t="s">
        <v>2</v>
      </c>
      <c r="B59" t="s">
        <v>136</v>
      </c>
      <c r="C59" t="str">
        <f>_xldudf_PAE_BALANCE(B59)</f>
        <v>4Fe + 3O2 → 2Fe2O3</v>
      </c>
    </row>
    <row r="60" spans="1:3" x14ac:dyDescent="0.2">
      <c r="A60" t="s">
        <v>2</v>
      </c>
      <c r="B60" t="s">
        <v>137</v>
      </c>
      <c r="C60" t="str">
        <f>_xldudf_PAE_BALANCE(B60)</f>
        <v>2H2 + O2 → 2H2O</v>
      </c>
    </row>
    <row r="61" spans="1:3" x14ac:dyDescent="0.2">
      <c r="A61" t="s">
        <v>86</v>
      </c>
      <c r="B61" t="s">
        <v>138</v>
      </c>
      <c r="C61" t="str">
        <f>_xldudf_PAE_OXSTATE(B61)</f>
        <v>H2SO4: H2: +1, O4: -2, S: +6</v>
      </c>
    </row>
    <row r="62" spans="1:3" x14ac:dyDescent="0.2">
      <c r="A62" t="s">
        <v>86</v>
      </c>
      <c r="B62" t="s">
        <v>139</v>
      </c>
      <c r="C62" t="str">
        <f>_xldudf_PAE_OXSTATE(B62)</f>
        <v>KMnO4: O4: -2, K: +1, Mn: +7</v>
      </c>
    </row>
    <row r="63" spans="1:3" x14ac:dyDescent="0.2">
      <c r="A63" t="s">
        <v>6</v>
      </c>
      <c r="B63" t="s">
        <v>140</v>
      </c>
      <c r="C63" t="str">
        <f>_xldudf_PAE_CANON(B63)</f>
        <v>2x^2+3x-1</v>
      </c>
    </row>
    <row r="64" spans="1:3" x14ac:dyDescent="0.2">
      <c r="A64" t="s">
        <v>6</v>
      </c>
      <c r="B64" t="s">
        <v>141</v>
      </c>
      <c r="C64" t="str">
        <f>_xldudf_PAE_CANON(B64)</f>
        <v>3x^2+x-2</v>
      </c>
    </row>
    <row r="65" spans="1:7" x14ac:dyDescent="0.2">
      <c r="A65" t="s">
        <v>26</v>
      </c>
      <c r="B65" t="s">
        <v>142</v>
      </c>
      <c r="C65" t="str">
        <f>_xldudf_PAE_EXPAND(B65)</f>
        <v>120</v>
      </c>
    </row>
    <row r="66" spans="1:7" x14ac:dyDescent="0.2">
      <c r="A66" t="s">
        <v>26</v>
      </c>
      <c r="B66" t="s">
        <v>143</v>
      </c>
      <c r="C66" t="str">
        <f>_xldudf_PAE_EXPAND(B66)</f>
        <v>5040</v>
      </c>
    </row>
    <row r="68" spans="1:7" x14ac:dyDescent="0.2">
      <c r="A68" s="2" t="s">
        <v>144</v>
      </c>
    </row>
    <row r="69" spans="1:7" x14ac:dyDescent="0.2">
      <c r="A69" t="s">
        <v>145</v>
      </c>
    </row>
    <row r="71" spans="1:7" x14ac:dyDescent="0.2">
      <c r="A71" t="s">
        <v>146</v>
      </c>
      <c r="B71" s="4">
        <v>1</v>
      </c>
      <c r="C71" s="4">
        <v>2</v>
      </c>
      <c r="E71" t="s">
        <v>147</v>
      </c>
      <c r="F71" s="4">
        <v>5</v>
      </c>
      <c r="G71" s="4">
        <v>6</v>
      </c>
    </row>
    <row r="72" spans="1:7" x14ac:dyDescent="0.2">
      <c r="B72" s="4">
        <v>3</v>
      </c>
      <c r="C72" s="4">
        <v>4</v>
      </c>
      <c r="F72" s="4">
        <v>7</v>
      </c>
      <c r="G72" s="4">
        <v>8</v>
      </c>
    </row>
    <row r="74" spans="1:7" x14ac:dyDescent="0.2">
      <c r="A74" s="2" t="s">
        <v>14</v>
      </c>
      <c r="B74" s="2" t="s">
        <v>15</v>
      </c>
      <c r="C74" s="2" t="s">
        <v>148</v>
      </c>
    </row>
    <row r="75" spans="1:7" x14ac:dyDescent="0.2">
      <c r="A75" t="s">
        <v>59</v>
      </c>
      <c r="B75" t="s">
        <v>149</v>
      </c>
      <c r="C75" s="4" t="str" cm="1">
        <f t="array" ref="C75:D76">_xldudf_PAE_MATRIXADD(B71:C72,F71:G72)</f>
        <v>6</v>
      </c>
      <c r="D75" s="4" t="str">
        <v>8</v>
      </c>
    </row>
    <row r="76" spans="1:7" x14ac:dyDescent="0.2">
      <c r="C76" s="4" t="str">
        <v>10</v>
      </c>
      <c r="D76" s="4" t="str">
        <v>12</v>
      </c>
    </row>
    <row r="77" spans="1:7" x14ac:dyDescent="0.2">
      <c r="A77" t="s">
        <v>80</v>
      </c>
      <c r="B77" t="s">
        <v>150</v>
      </c>
      <c r="C77" s="4" t="str">
        <f>_xldudf_PAE_MATRIXSUBTRACT(F71:G72,B71:C72)</f>
        <v>4</v>
      </c>
      <c r="D77" s="4"/>
    </row>
    <row r="78" spans="1:7" x14ac:dyDescent="0.2">
      <c r="C78" s="4"/>
      <c r="D78" s="4"/>
    </row>
    <row r="79" spans="1:7" x14ac:dyDescent="0.2">
      <c r="A79" t="s">
        <v>69</v>
      </c>
      <c r="B79" t="s">
        <v>151</v>
      </c>
      <c r="C79" s="4" t="str">
        <f>_xldudf_PAE_MATRIXMULTIPLY(B71:C72,F71:G72)</f>
        <v>19</v>
      </c>
      <c r="D79" s="4"/>
    </row>
    <row r="80" spans="1:7" x14ac:dyDescent="0.2">
      <c r="C80" s="4"/>
      <c r="D80" s="4"/>
    </row>
    <row r="81" spans="1:4" x14ac:dyDescent="0.2">
      <c r="A81" t="s">
        <v>76</v>
      </c>
      <c r="B81" t="s">
        <v>152</v>
      </c>
      <c r="C81" s="4" t="str">
        <f>_xldudf_PAE_MATRIXSCALARMULTIPLY(3,B71:C72)</f>
        <v>3</v>
      </c>
      <c r="D81" s="4"/>
    </row>
    <row r="82" spans="1:4" x14ac:dyDescent="0.2">
      <c r="C82" s="4"/>
      <c r="D82" s="4"/>
    </row>
    <row r="83" spans="1:4" x14ac:dyDescent="0.2">
      <c r="A83" t="s">
        <v>83</v>
      </c>
      <c r="B83" t="s">
        <v>153</v>
      </c>
      <c r="C83" s="4" t="str">
        <f>_xldudf_PAE_MATRIXTRANSPOSE(B71:C72)</f>
        <v>1</v>
      </c>
      <c r="D83" s="4"/>
    </row>
    <row r="84" spans="1:4" x14ac:dyDescent="0.2">
      <c r="C84" s="4"/>
      <c r="D84" s="4"/>
    </row>
    <row r="85" spans="1:4" x14ac:dyDescent="0.2">
      <c r="A85" t="s">
        <v>62</v>
      </c>
      <c r="B85" t="s">
        <v>154</v>
      </c>
      <c r="C85" s="4" t="str">
        <f>_xldudf_PAE_MATRIXDET(B71:C72)</f>
        <v>-2</v>
      </c>
    </row>
    <row r="87" spans="1:4" x14ac:dyDescent="0.2">
      <c r="A87" t="s">
        <v>66</v>
      </c>
      <c r="B87" t="s">
        <v>155</v>
      </c>
      <c r="C87" s="4" t="str">
        <f>_xldudf_PAE_MATRIXINVERSE(B71:C72)</f>
        <v>-2</v>
      </c>
      <c r="D87" s="4"/>
    </row>
    <row r="88" spans="1:4" x14ac:dyDescent="0.2">
      <c r="C88" s="4"/>
      <c r="D88" s="4"/>
    </row>
    <row r="89" spans="1:4" x14ac:dyDescent="0.2">
      <c r="A89" t="s">
        <v>73</v>
      </c>
      <c r="B89" t="s">
        <v>156</v>
      </c>
      <c r="C89" s="4" t="str">
        <f>_xldudf_PAE_MATRIXRREF(B71:C72)</f>
        <v>1</v>
      </c>
      <c r="D89" s="4"/>
    </row>
    <row r="90" spans="1:4" x14ac:dyDescent="0.2">
      <c r="C90" s="4"/>
      <c r="D90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Stewart Breier</cp:lastModifiedBy>
  <dcterms:created xsi:type="dcterms:W3CDTF">2026-07-19T23:56:45Z</dcterms:created>
  <dcterms:modified xsi:type="dcterms:W3CDTF">2026-07-20T04:23:48Z</dcterms:modified>
</cp:coreProperties>
</file>